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180" windowWidth="10410" windowHeight="8445" activeTab="0"/>
  </bookViews>
  <sheets>
    <sheet name="มิ.ย.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<sst xmlns="http://schemas.openxmlformats.org/spreadsheetml/2006/main" count="64" uniqueCount="60">
  <si>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งบทดลอง</t>
  </si>
  <si>
    <t>ชื่อบัญชี</t>
  </si>
  <si>
    <t>รหัสบัญชี</t>
  </si>
  <si>
    <t>เดบิต</t>
  </si>
  <si>
    <t>เครดิต</t>
  </si>
  <si>
    <t>องค์การบริหารส่วนตำบลงิ้วราย</t>
  </si>
  <si>
    <t>บัญชีเงินฝากกรุงไทย (ออมทรัพย์) เลขที่ 733-1-10188-9</t>
  </si>
  <si>
    <t>บัญชีเงินฝาก ธกส. (ออมทรัพย์) เลขที่ 324-2-13896-8</t>
  </si>
  <si>
    <t>บัญชีเงินฝาก ธกส. (ออมทรัพย์) เลขที่ 324-2-16621-6</t>
  </si>
  <si>
    <t>บัญชีเงินฝาก ธกส. (ประจำ) เลขที่ 324-4-11903-3</t>
  </si>
  <si>
    <t>นายกองค์การบริหารส่วนตำบลงิ้วราย</t>
  </si>
  <si>
    <t>110201</t>
  </si>
  <si>
    <t>110202</t>
  </si>
  <si>
    <t>110602</t>
  </si>
  <si>
    <t>230100</t>
  </si>
  <si>
    <t>เงินสะสม</t>
  </si>
  <si>
    <t>310000</t>
  </si>
  <si>
    <t>เงินทุนสำรองเงินสะสม</t>
  </si>
  <si>
    <t>320000</t>
  </si>
  <si>
    <t>เงินรายรับ</t>
  </si>
  <si>
    <t>400000</t>
  </si>
  <si>
    <t>งบกลาง</t>
  </si>
  <si>
    <t>511000</t>
  </si>
  <si>
    <t>521000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</si>
  <si>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</si>
  <si>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</si>
  <si>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</si>
  <si>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</si>
  <si>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</si>
  <si>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</si>
  <si>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</si>
  <si>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</si>
  <si>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</si>
  <si>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</si>
  <si>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</si>
  <si>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</si>
  <si>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</si>
  <si>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</t>
  </si>
  <si>
    <t>561000</t>
  </si>
  <si>
    <t>ลูกหนี้-ภาษีโรงเรือนและที่ดิน</t>
  </si>
  <si>
    <t>110601</t>
  </si>
  <si>
    <t>ลูกหนี้-ภาษีบำรุงท้องที่</t>
  </si>
  <si>
    <t>ลูกหนี้-ภาษีป้าย</t>
  </si>
  <si>
    <t>110603</t>
  </si>
  <si>
    <t>110604</t>
  </si>
  <si>
    <t>ลูกหนี้อื่นๆ - ค่าธรรมเนียมเก็บและขนขยะมูลฝอย</t>
  </si>
  <si>
    <t>เงินรับฝาก (หมายเหตุ 2)</t>
  </si>
  <si>
    <t>เงินเดือน(ฝ่ายการเมือง)</t>
  </si>
  <si>
    <r>
      <t>ลูกหนี้อื่นๆ - รายได้จากสาธารณูปโภคและพานิชย์</t>
    </r>
    <r>
      <rPr>
        <sz val="10"/>
        <rFont val="TH SarabunPSK"/>
        <family val="2"/>
      </rPr>
      <t>(จากการจำหน่ายน้ำ)</t>
    </r>
  </si>
  <si>
    <t>เงินอุดหนุนเฉพาะกิจ - เบี้ยยังชีพคนชรา</t>
  </si>
  <si>
    <t xml:space="preserve">                        - เบี้ยยังชีพคนพิการ</t>
  </si>
  <si>
    <t>441000</t>
  </si>
  <si>
    <t>เงินเดือน(ฝ่ายประจำ)     - เงินเดือน</t>
  </si>
  <si>
    <t xml:space="preserve">                            - ค่าจ้างประจำ</t>
  </si>
  <si>
    <t xml:space="preserve">                            - ค่าจ้างชั่วคราว</t>
  </si>
  <si>
    <t xml:space="preserve">              ผู้จัดทำ                                ตรวจสอบถูกต้องแล้ว</t>
  </si>
  <si>
    <t xml:space="preserve">                 ทราบ</t>
  </si>
  <si>
    <t xml:space="preserve">       ผู้อำนวยการกองคลัง                ปลัดองค์การบริหารส่วนตำบลงิ้วราย</t>
  </si>
  <si>
    <t xml:space="preserve">    (นางอารีรัตน์   จันทร์แสง)                   (นางณัฐณิชา  อนุกูลเวช)                                  (นายสมัชชา  ทองสิมา)</t>
  </si>
  <si>
    <t>ณ วันที่ 30 มิถุนายน 2557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</si>
</sst>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0000000000000000000"/>
    <numFmt numFmtId="201" formatCode="_-* #,##0.0_-;\-* #,##0.0_-;_-* &quot;-&quot;??_-;_-@_-"/>
    <numFmt numFmtId="202" formatCode="_-* #,##0.000_-;\-* #,##0.000_-;_-* &quot;-&quot;??_-;_-@_-"/>
    <numFmt numFmtId="203" formatCode="_-* #,##0.0000_-;\-* #,##0.0000_-;_-* &quot;-&quot;??_-;_-@_-"/>
    <numFmt numFmtId="204" formatCode="#,##0_ ;\-#,##0\ "/>
    <numFmt numFmtId="205" formatCode="#,##0;[Red]#,##0"/>
  </numFmts>
  <fonts count="44">
    <font>
      <sz val="10"/>
      <name val="Arial"/>
      <family val="0"/>
    </font>
    <font>
      <sz val="8"/>
      <name val="Arial"/>
      <family val="2"/>
    </font>
    <font>
      <sz val="16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33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94" fontId="4" fillId="0" borderId="0" xfId="33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94" fontId="4" fillId="0" borderId="11" xfId="33" applyFont="1" applyBorder="1" applyAlignment="1">
      <alignment horizontal="center"/>
    </xf>
    <xf numFmtId="194" fontId="4" fillId="0" borderId="11" xfId="33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194" fontId="4" fillId="0" borderId="0" xfId="33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94" fontId="4" fillId="0" borderId="0" xfId="33" applyFont="1" applyBorder="1" applyAlignment="1">
      <alignment/>
    </xf>
    <xf numFmtId="0" fontId="4" fillId="0" borderId="12" xfId="0" applyFont="1" applyBorder="1" applyAlignment="1">
      <alignment/>
    </xf>
    <xf numFmtId="194" fontId="4" fillId="0" borderId="11" xfId="33" applyFont="1" applyBorder="1" applyAlignment="1">
      <alignment/>
    </xf>
    <xf numFmtId="194" fontId="4" fillId="0" borderId="13" xfId="33" applyFont="1" applyBorder="1" applyAlignment="1">
      <alignment horizontal="center"/>
    </xf>
    <xf numFmtId="194" fontId="43" fillId="0" borderId="0" xfId="33" applyFont="1" applyAlignment="1">
      <alignment/>
    </xf>
    <xf numFmtId="194" fontId="4" fillId="0" borderId="14" xfId="33" applyFont="1" applyBorder="1" applyAlignment="1">
      <alignment/>
    </xf>
    <xf numFmtId="194" fontId="4" fillId="0" borderId="0" xfId="33" applyFont="1" applyAlignment="1">
      <alignment horizontal="left"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4" fillId="0" borderId="10" xfId="33" applyFont="1" applyBorder="1" applyAlignment="1">
      <alignment horizontal="center"/>
    </xf>
    <xf numFmtId="194" fontId="4" fillId="0" borderId="12" xfId="33" applyFont="1" applyBorder="1" applyAlignment="1">
      <alignment horizontal="center"/>
    </xf>
    <xf numFmtId="194" fontId="4" fillId="0" borderId="15" xfId="33" applyFont="1" applyBorder="1" applyAlignment="1">
      <alignment/>
    </xf>
    <xf numFmtId="194" fontId="4" fillId="0" borderId="0" xfId="33" applyFont="1" applyBorder="1" applyAlignment="1">
      <alignment horizontal="center"/>
    </xf>
    <xf numFmtId="194" fontId="2" fillId="0" borderId="0" xfId="33" applyFont="1" applyAlignment="1">
      <alignment horizontal="center"/>
    </xf>
    <xf numFmtId="194" fontId="43" fillId="0" borderId="11" xfId="33" applyFont="1" applyBorder="1" applyAlignment="1">
      <alignment horizontal="right"/>
    </xf>
    <xf numFmtId="0" fontId="3" fillId="0" borderId="0" xfId="0" applyFont="1" applyAlignment="1">
      <alignment horizontal="center"/>
    </xf>
    <xf numFmtId="194" fontId="4" fillId="0" borderId="0" xfId="33" applyFont="1" applyBorder="1" applyAlignment="1">
      <alignment horizontal="left"/>
    </xf>
    <xf numFmtId="194" fontId="4" fillId="0" borderId="0" xfId="33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54.57421875" style="1" customWidth="1"/>
    <col min="2" max="2" width="16.8515625" style="1" customWidth="1"/>
    <col min="3" max="3" width="19.421875" style="2" customWidth="1"/>
    <col min="4" max="4" width="18.28125" style="32" customWidth="1"/>
    <col min="5" max="16384" width="9.140625" style="1" customWidth="1"/>
  </cols>
  <sheetData>
    <row r="1" spans="1:4" s="3" customFormat="1" ht="24.75" customHeight="1">
      <c r="A1" s="34" t="s">
        <v>5</v>
      </c>
      <c r="B1" s="34"/>
      <c r="C1" s="34"/>
      <c r="D1" s="34"/>
    </row>
    <row r="2" spans="1:4" s="3" customFormat="1" ht="21.75" customHeight="1">
      <c r="A2" s="34" t="s">
        <v>0</v>
      </c>
      <c r="B2" s="34"/>
      <c r="C2" s="34"/>
      <c r="D2" s="34"/>
    </row>
    <row r="3" spans="1:4" s="3" customFormat="1" ht="24" customHeight="1">
      <c r="A3" s="34" t="s">
        <v>59</v>
      </c>
      <c r="B3" s="34"/>
      <c r="C3" s="34"/>
      <c r="D3" s="34"/>
    </row>
    <row r="4" spans="3:4" s="3" customFormat="1" ht="9.75" customHeight="1">
      <c r="C4" s="6"/>
      <c r="D4" s="27"/>
    </row>
    <row r="5" spans="1:4" s="3" customFormat="1" ht="24" customHeight="1">
      <c r="A5" s="4" t="s">
        <v>1</v>
      </c>
      <c r="B5" s="4" t="s">
        <v>2</v>
      </c>
      <c r="C5" s="22" t="s">
        <v>3</v>
      </c>
      <c r="D5" s="28" t="s">
        <v>4</v>
      </c>
    </row>
    <row r="6" spans="1:4" s="3" customFormat="1" ht="24" customHeight="1">
      <c r="A6" s="15" t="s">
        <v>6</v>
      </c>
      <c r="B6" s="5" t="s">
        <v>11</v>
      </c>
      <c r="C6" s="21">
        <f>13431522.45-2945723.6+217448.86</f>
        <v>10703247.709999999</v>
      </c>
      <c r="D6" s="21"/>
    </row>
    <row r="7" spans="1:4" s="3" customFormat="1" ht="24" customHeight="1">
      <c r="A7" s="15" t="s">
        <v>7</v>
      </c>
      <c r="B7" s="5" t="s">
        <v>11</v>
      </c>
      <c r="C7" s="21">
        <f>337329.72</f>
        <v>337329.72</v>
      </c>
      <c r="D7" s="21"/>
    </row>
    <row r="8" spans="1:4" s="3" customFormat="1" ht="24" customHeight="1">
      <c r="A8" s="15" t="s">
        <v>8</v>
      </c>
      <c r="B8" s="5" t="s">
        <v>11</v>
      </c>
      <c r="C8" s="21">
        <f>470.58+100000-100000+56.7</f>
        <v>527.2800000000018</v>
      </c>
      <c r="D8" s="21"/>
    </row>
    <row r="9" spans="1:4" s="3" customFormat="1" ht="24" customHeight="1">
      <c r="A9" s="15" t="s">
        <v>9</v>
      </c>
      <c r="B9" s="5" t="s">
        <v>12</v>
      </c>
      <c r="C9" s="21">
        <f>16322740.3</f>
        <v>16322740.3</v>
      </c>
      <c r="D9" s="21"/>
    </row>
    <row r="10" spans="1:4" s="3" customFormat="1" ht="24" customHeight="1">
      <c r="A10" s="15" t="s">
        <v>39</v>
      </c>
      <c r="B10" s="5" t="s">
        <v>40</v>
      </c>
      <c r="C10" s="23">
        <v>9810</v>
      </c>
      <c r="D10" s="11"/>
    </row>
    <row r="11" spans="1:4" s="3" customFormat="1" ht="24" customHeight="1">
      <c r="A11" s="15" t="s">
        <v>41</v>
      </c>
      <c r="B11" s="5" t="s">
        <v>13</v>
      </c>
      <c r="C11" s="23">
        <f>10426.35-713.78-8.9-15.13-26.7-194.02</f>
        <v>9467.82</v>
      </c>
      <c r="D11" s="11"/>
    </row>
    <row r="12" spans="1:4" s="3" customFormat="1" ht="24" customHeight="1">
      <c r="A12" s="15" t="s">
        <v>42</v>
      </c>
      <c r="B12" s="5" t="s">
        <v>43</v>
      </c>
      <c r="C12" s="23">
        <v>200</v>
      </c>
      <c r="D12" s="11"/>
    </row>
    <row r="13" spans="1:4" s="3" customFormat="1" ht="24" customHeight="1">
      <c r="A13" s="15" t="s">
        <v>48</v>
      </c>
      <c r="B13" s="5" t="s">
        <v>44</v>
      </c>
      <c r="C13" s="23">
        <f>17780-10005-535-5650</f>
        <v>1590</v>
      </c>
      <c r="D13" s="11"/>
    </row>
    <row r="14" spans="1:4" s="3" customFormat="1" ht="24" customHeight="1">
      <c r="A14" s="15" t="s">
        <v>45</v>
      </c>
      <c r="B14" s="5" t="s">
        <v>44</v>
      </c>
      <c r="C14" s="23">
        <f>1730-1010-300-60-120-180-60</f>
        <v>0</v>
      </c>
      <c r="D14" s="11"/>
    </row>
    <row r="15" spans="1:4" s="3" customFormat="1" ht="24" customHeight="1">
      <c r="A15" s="15" t="s">
        <v>46</v>
      </c>
      <c r="B15" s="13" t="s">
        <v>14</v>
      </c>
      <c r="C15" s="12"/>
      <c r="D15" s="33">
        <v>392173.37</v>
      </c>
    </row>
    <row r="16" spans="1:4" s="3" customFormat="1" ht="24" customHeight="1">
      <c r="A16" s="14" t="s">
        <v>15</v>
      </c>
      <c r="B16" s="5" t="s">
        <v>16</v>
      </c>
      <c r="C16" s="12"/>
      <c r="D16" s="12">
        <f>12334266.43-1221000-739000+50-331187+16.02+30</f>
        <v>10043175.45</v>
      </c>
    </row>
    <row r="17" spans="1:4" s="3" customFormat="1" ht="24" customHeight="1">
      <c r="A17" s="15" t="s">
        <v>17</v>
      </c>
      <c r="B17" s="5" t="s">
        <v>18</v>
      </c>
      <c r="C17" s="12"/>
      <c r="D17" s="12">
        <f>11861408.37</f>
        <v>11861408.37</v>
      </c>
    </row>
    <row r="18" spans="1:4" s="3" customFormat="1" ht="24" customHeight="1">
      <c r="A18" s="15" t="s">
        <v>19</v>
      </c>
      <c r="B18" s="5" t="s">
        <v>20</v>
      </c>
      <c r="C18" s="12"/>
      <c r="D18" s="12">
        <f>631232.44+180598.12+10906885.34+266072.18+5735405.1+443213.99+1664039.2+220562.15+217337.12+13542</f>
        <v>20278887.639999997</v>
      </c>
    </row>
    <row r="19" spans="1:4" s="3" customFormat="1" ht="24" customHeight="1">
      <c r="A19" s="15" t="s">
        <v>49</v>
      </c>
      <c r="B19" s="5" t="s">
        <v>51</v>
      </c>
      <c r="C19" s="23">
        <f>(349400+347400+346200)-600+344800-800+343300+342700-600+342700+342700+338900</f>
        <v>3096100</v>
      </c>
      <c r="D19" s="11"/>
    </row>
    <row r="20" spans="1:4" s="3" customFormat="1" ht="24" customHeight="1">
      <c r="A20" s="15" t="s">
        <v>50</v>
      </c>
      <c r="B20" s="5" t="s">
        <v>51</v>
      </c>
      <c r="C20" s="12">
        <f>(24500*3)+24000-500+24000+24000+24000+24000+23500</f>
        <v>216500</v>
      </c>
      <c r="D20" s="12"/>
    </row>
    <row r="21" spans="1:4" s="3" customFormat="1" ht="24" customHeight="1">
      <c r="A21" s="15" t="s">
        <v>21</v>
      </c>
      <c r="B21" s="5" t="s">
        <v>22</v>
      </c>
      <c r="C21" s="12">
        <f>236502.5+92186+154326+57973+7973+58423+8423+8423+8793</f>
        <v>633022.5</v>
      </c>
      <c r="D21" s="12"/>
    </row>
    <row r="22" spans="1:4" s="3" customFormat="1" ht="24" customHeight="1">
      <c r="A22" s="15" t="s">
        <v>47</v>
      </c>
      <c r="B22" s="5" t="s">
        <v>23</v>
      </c>
      <c r="C22" s="12">
        <f>34878+82136+57060+70800+57060+70800+57060+70800+57060+70800+57060+70800+57060+70800+57060+70800</f>
        <v>1012034</v>
      </c>
      <c r="D22" s="12"/>
    </row>
    <row r="23" spans="1:4" s="3" customFormat="1" ht="24" customHeight="1">
      <c r="A23" s="15" t="s">
        <v>52</v>
      </c>
      <c r="B23" s="5" t="s">
        <v>24</v>
      </c>
      <c r="C23" s="12">
        <f>220085+220085+239910+222291+223467+222280+208040+207400+191060</f>
        <v>1954618</v>
      </c>
      <c r="D23" s="12"/>
    </row>
    <row r="24" spans="1:4" s="3" customFormat="1" ht="24" customHeight="1">
      <c r="A24" s="15" t="s">
        <v>53</v>
      </c>
      <c r="B24" s="5"/>
      <c r="C24" s="12">
        <f>12285+12285+12285+12285+12285+12285+13550+15000+15000</f>
        <v>117260</v>
      </c>
      <c r="D24" s="12"/>
    </row>
    <row r="25" spans="1:4" s="3" customFormat="1" ht="24" customHeight="1">
      <c r="A25" s="15" t="s">
        <v>54</v>
      </c>
      <c r="B25" s="5"/>
      <c r="C25" s="12">
        <f>(129450*3)+129450+129450+138450+138450+138450+155850</f>
        <v>1218450</v>
      </c>
      <c r="D25" s="12"/>
    </row>
    <row r="26" spans="1:4" s="3" customFormat="1" ht="24" customHeight="1">
      <c r="A26" s="15" t="s">
        <v>25</v>
      </c>
      <c r="B26" s="5" t="s">
        <v>26</v>
      </c>
      <c r="C26" s="12">
        <f>109935+12139+8900+11200+9500+11675+7800+7100+7202</f>
        <v>185451</v>
      </c>
      <c r="D26" s="12"/>
    </row>
    <row r="27" spans="1:4" s="3" customFormat="1" ht="24" customHeight="1">
      <c r="A27" s="15" t="s">
        <v>27</v>
      </c>
      <c r="B27" s="5" t="s">
        <v>28</v>
      </c>
      <c r="C27" s="12">
        <f>51362+112092+302452.92+189837+249099+4200+295938.4+37800+184664+106060.97+33600+246955+3200+1800+61800</f>
        <v>1880861.2899999998</v>
      </c>
      <c r="D27" s="12"/>
    </row>
    <row r="28" spans="1:4" s="3" customFormat="1" ht="24" customHeight="1">
      <c r="A28" s="15" t="s">
        <v>29</v>
      </c>
      <c r="B28" s="5" t="s">
        <v>30</v>
      </c>
      <c r="C28" s="12">
        <f>4920+57547.6+70490+107382.86+104694.64+257207.57+257209.72+227375+48691.5</f>
        <v>1135518.8900000001</v>
      </c>
      <c r="D28" s="12"/>
    </row>
    <row r="29" spans="1:4" s="3" customFormat="1" ht="24" customHeight="1">
      <c r="A29" s="15" t="s">
        <v>31</v>
      </c>
      <c r="B29" s="5" t="s">
        <v>32</v>
      </c>
      <c r="C29" s="12">
        <f>84932.23+173426.05+10462.08+163033.38+101058.38+98728.73+110160.94+99874.53</f>
        <v>841676.3200000001</v>
      </c>
      <c r="D29" s="12"/>
    </row>
    <row r="30" spans="1:4" s="3" customFormat="1" ht="24" customHeight="1">
      <c r="A30" s="15" t="s">
        <v>33</v>
      </c>
      <c r="B30" s="5" t="s">
        <v>34</v>
      </c>
      <c r="C30" s="12">
        <f>21240+85000</f>
        <v>106240</v>
      </c>
      <c r="D30" s="11"/>
    </row>
    <row r="31" spans="1:4" s="3" customFormat="1" ht="24" customHeight="1">
      <c r="A31" s="15" t="s">
        <v>35</v>
      </c>
      <c r="B31" s="5" t="s">
        <v>36</v>
      </c>
      <c r="C31" s="16">
        <f>71000+634000+1612000</f>
        <v>2317000</v>
      </c>
      <c r="D31" s="11"/>
    </row>
    <row r="32" spans="1:4" s="3" customFormat="1" ht="24" customHeight="1">
      <c r="A32" s="20" t="s">
        <v>37</v>
      </c>
      <c r="B32" s="7" t="s">
        <v>38</v>
      </c>
      <c r="C32" s="16">
        <f>386000+60000+30000</f>
        <v>476000</v>
      </c>
      <c r="D32" s="29"/>
    </row>
    <row r="33" spans="1:4" s="3" customFormat="1" ht="24.75" thickBot="1">
      <c r="A33" s="17"/>
      <c r="B33" s="18"/>
      <c r="C33" s="24">
        <f>SUM(C6:C32)</f>
        <v>42575644.83</v>
      </c>
      <c r="D33" s="30">
        <f>SUM(D6:D32)</f>
        <v>42575644.83</v>
      </c>
    </row>
    <row r="34" spans="1:4" s="3" customFormat="1" ht="16.5" customHeight="1" thickTop="1">
      <c r="A34" s="17"/>
      <c r="B34" s="18"/>
      <c r="C34" s="19"/>
      <c r="D34" s="31"/>
    </row>
    <row r="35" spans="1:4" ht="21" customHeight="1">
      <c r="A35" s="3" t="s">
        <v>55</v>
      </c>
      <c r="B35" s="8"/>
      <c r="C35" s="35" t="s">
        <v>56</v>
      </c>
      <c r="D35" s="35"/>
    </row>
    <row r="36" spans="1:4" ht="42" customHeight="1">
      <c r="A36" s="3"/>
      <c r="B36" s="8"/>
      <c r="C36" s="19"/>
      <c r="D36" s="31"/>
    </row>
    <row r="37" spans="1:4" ht="24.75" customHeight="1">
      <c r="A37" s="3" t="s">
        <v>58</v>
      </c>
      <c r="B37" s="10"/>
      <c r="C37" s="26"/>
      <c r="D37" s="26"/>
    </row>
    <row r="38" spans="1:4" ht="24.75" customHeight="1">
      <c r="A38" s="3" t="s">
        <v>57</v>
      </c>
      <c r="B38" s="9"/>
      <c r="C38" s="36" t="s">
        <v>10</v>
      </c>
      <c r="D38" s="36"/>
    </row>
    <row r="39" spans="1:4" ht="24.75" customHeight="1">
      <c r="A39" s="3"/>
      <c r="B39" s="10"/>
      <c r="C39" s="25"/>
      <c r="D39" s="25"/>
    </row>
  </sheetData>
  <sheetProtection/>
  <mergeCells count="5">
    <mergeCell ref="C35:D35"/>
    <mergeCell ref="C38:D38"/>
    <mergeCell ref="A1:D1"/>
    <mergeCell ref="A2:D2"/>
    <mergeCell ref="A3:D3"/>
  </mergeCells>
  <printOptions/>
  <pageMargins left="0.65" right="0.393700787401575" top="0.590551181102362" bottom="0.393700787401575" header="0.511811023622047" footer="0.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PC</cp:lastModifiedBy>
  <cp:lastPrinted>2014-10-29T04:35:42Z</cp:lastPrinted>
  <dcterms:created xsi:type="dcterms:W3CDTF">2008-05-16T01:42:49Z</dcterms:created>
  <dcterms:modified xsi:type="dcterms:W3CDTF">2014-12-29T08:17:33Z</dcterms:modified>
  <cp:category/>
  <cp:version/>
  <cp:contentType/>
  <cp:contentStatus/>
</cp:coreProperties>
</file>